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ku365-my.sharepoint.com/personal/yaqoub_alabdullah2_ku_edu_kw/Documents/Courses/440/Summer 2021/"/>
    </mc:Choice>
  </mc:AlternateContent>
  <xr:revisionPtr revIDLastSave="9" documentId="8_{36199659-D6DC-48C5-8623-BAD8853189FF}" xr6:coauthVersionLast="47" xr6:coauthVersionMax="47" xr10:uidLastSave="{47781D3A-5C16-4FA6-9C4A-DCA325E9BDFA}"/>
  <bookViews>
    <workbookView showHorizontalScroll="0" showVerticalScroll="0" showSheetTabs="0" xWindow="-98" yWindow="-98" windowWidth="20715" windowHeight="13276" xr2:uid="{00000000-000D-0000-FFFF-FFFF00000000}"/>
  </bookViews>
  <sheets>
    <sheet name="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E23" i="1"/>
  <c r="F23" i="1"/>
  <c r="G23" i="1"/>
  <c r="E24" i="1"/>
  <c r="F24" i="1"/>
  <c r="G24" i="1"/>
  <c r="E25" i="1"/>
  <c r="F25" i="1"/>
  <c r="G25" i="1"/>
  <c r="E26" i="1"/>
  <c r="F26" i="1"/>
  <c r="G26" i="1"/>
  <c r="I8" i="1"/>
  <c r="I11" i="1"/>
  <c r="I12" i="1"/>
  <c r="I13" i="1"/>
  <c r="I17" i="1"/>
  <c r="I19" i="1"/>
  <c r="I20" i="1"/>
  <c r="I21" i="1"/>
  <c r="I16" i="1" l="1"/>
  <c r="I7" i="1"/>
  <c r="I6" i="1"/>
  <c r="D25" i="1"/>
  <c r="I15" i="1"/>
  <c r="I14" i="1"/>
  <c r="I5" i="1"/>
  <c r="I4" i="1"/>
  <c r="I18" i="1"/>
  <c r="I10" i="1"/>
  <c r="H24" i="1"/>
  <c r="H25" i="1"/>
  <c r="H26" i="1"/>
  <c r="I2" i="1"/>
  <c r="N33" i="1" s="1"/>
  <c r="D23" i="1"/>
  <c r="C26" i="1"/>
  <c r="D26" i="1"/>
  <c r="D24" i="1"/>
  <c r="C23" i="1"/>
  <c r="C24" i="1"/>
  <c r="C25" i="1"/>
  <c r="I23" i="1" l="1"/>
  <c r="I26" i="1"/>
  <c r="N31" i="1"/>
  <c r="I24" i="1"/>
  <c r="N35" i="1"/>
  <c r="N26" i="1"/>
  <c r="N30" i="1"/>
  <c r="N25" i="1"/>
  <c r="N32" i="1"/>
  <c r="N29" i="1"/>
  <c r="N34" i="1"/>
  <c r="N27" i="1"/>
  <c r="N28" i="1"/>
  <c r="I25" i="1"/>
</calcChain>
</file>

<file path=xl/sharedStrings.xml><?xml version="1.0" encoding="utf-8"?>
<sst xmlns="http://schemas.openxmlformats.org/spreadsheetml/2006/main" count="67" uniqueCount="27">
  <si>
    <t>#</t>
  </si>
  <si>
    <t>رقم الطالب</t>
  </si>
  <si>
    <t>Case study</t>
  </si>
  <si>
    <t>Atten&amp;Part</t>
  </si>
  <si>
    <t>Bonus</t>
  </si>
  <si>
    <t>Final Exam</t>
  </si>
  <si>
    <t>Total</t>
  </si>
  <si>
    <t>Grade</t>
  </si>
  <si>
    <t>Exam 1 (out of 25)</t>
  </si>
  <si>
    <t>Exam 2 (out of 25)</t>
  </si>
  <si>
    <t>Average</t>
  </si>
  <si>
    <t>Median</t>
  </si>
  <si>
    <t>Max</t>
  </si>
  <si>
    <t>Min</t>
  </si>
  <si>
    <t>F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</si>
  <si>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</si>
  <si>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</si>
  <si>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</si>
  <si>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</si>
  <si>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</si>
  <si>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</si>
  <si>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</si>
  <si>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</si>
  <si>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</si>
  <si>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</si>
  <si>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No. of</t>
  </si>
  <si>
    <t>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</si>
</sst>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0" fillId="0" borderId="10" xfId="0" applyBorder="1"/>
    <xf numFmtId="1" fontId="0" fillId="0" borderId="10" xfId="0" applyNumberFormat="1" applyFont="1" applyBorder="1" applyAlignment="1">
      <alignment wrapText="1"/>
    </xf>
    <xf numFmtId="164" fontId="0" fillId="0" borderId="0" xfId="0" applyNumberFormat="1"/>
    <xf numFmtId="1" fontId="0" fillId="0" borderId="10" xfId="0" applyNumberFormat="1" applyBorder="1"/>
    <xf numFmtId="164" fontId="0" fillId="0" borderId="10" xfId="0" applyNumberFormat="1" applyBorder="1"/>
    <xf numFmtId="0" fontId="16" fillId="0" borderId="0" xfId="0" applyFont="1"/>
    <xf numFmtId="0" fontId="19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Grade</a:t>
            </a:r>
            <a:r>
              <a:rPr lang="en-US" baseline="0"/>
              <a:t> Distribution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List!$M$25:$M$35</c:f>
              <c:strCache>
                <c:ptCount val="11"/>
                <c:pt idx="0">
                  <c:v>F</c:v>
                </c:pt>
                <c:pt idx="1">
                  <c:v>D</c:v>
                </c:pt>
                <c:pt idx="2">
                  <c:v>D+</c:v>
                </c:pt>
                <c:pt idx="3">
                  <c:v>C-</c:v>
                </c:pt>
                <c:pt idx="4">
                  <c:v>C</c:v>
                </c:pt>
                <c:pt idx="5">
                  <c:v>C+</c:v>
                </c:pt>
                <c:pt idx="6">
                  <c:v>B-</c:v>
                </c:pt>
                <c:pt idx="7">
                  <c:v>B</c:v>
                </c:pt>
                <c:pt idx="8">
                  <c:v>B+</c:v>
                </c:pt>
                <c:pt idx="9">
                  <c:v>A-</c:v>
                </c:pt>
                <c:pt idx="10">
                  <c:v>A</c:v>
                </c:pt>
              </c:strCache>
            </c:strRef>
          </c:cat>
          <c:val>
            <c:numRef>
              <c:f>List!$N$25:$N$35</c:f>
              <c:numCache>
                <c:formatCode>General</c:formatCode>
                <c:ptCount val="11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5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3-4FBF-9BA0-DD236878F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80401104"/>
        <c:axId val="-580404368"/>
      </c:barChart>
      <c:catAx>
        <c:axId val="-58040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0404368"/>
        <c:crosses val="autoZero"/>
        <c:auto val="1"/>
        <c:lblAlgn val="ctr"/>
        <c:lblOffset val="100"/>
        <c:noMultiLvlLbl val="0"/>
      </c:catAx>
      <c:valAx>
        <c:axId val="-5804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804011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0</xdr:row>
      <xdr:rowOff>147637</xdr:rowOff>
    </xdr:from>
    <xdr:to>
      <xdr:col>18</xdr:col>
      <xdr:colOff>57150</xdr:colOff>
      <xdr:row>13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workbookViewId="0">
      <selection activeCell="N16" sqref="N16"/>
    </sheetView>
  </sheetViews>
  <sheetFormatPr defaultRowHeight="14.25" x14ac:dyDescent="0.45"/>
  <cols>
    <col min="1" max="1" width="3" bestFit="1" customWidth="1"/>
    <col min="2" max="2" width="11.86328125" customWidth="1"/>
    <col min="3" max="3" width="10.1328125" customWidth="1"/>
    <col min="4" max="4" width="9.9296875" customWidth="1"/>
    <col min="5" max="5" width="10.3984375" bestFit="1" customWidth="1"/>
    <col min="6" max="6" width="11.86328125" customWidth="1"/>
    <col min="8" max="8" width="10.3984375" bestFit="1" customWidth="1"/>
  </cols>
  <sheetData>
    <row r="1" spans="1:13" ht="28.5" x14ac:dyDescent="0.45">
      <c r="A1" s="1" t="s">
        <v>0</v>
      </c>
      <c r="B1" s="2" t="s">
        <v>1</v>
      </c>
      <c r="C1" s="3" t="s">
        <v>8</v>
      </c>
      <c r="D1" s="3" t="s">
        <v>9</v>
      </c>
      <c r="E1" s="2" t="s">
        <v>2</v>
      </c>
      <c r="F1" s="3" t="s">
        <v>3</v>
      </c>
      <c r="G1" s="2" t="s">
        <v>4</v>
      </c>
      <c r="H1" s="2" t="s">
        <v>5</v>
      </c>
      <c r="I1" s="2" t="s">
        <v>6</v>
      </c>
      <c r="J1" s="2" t="s">
        <v>7</v>
      </c>
    </row>
    <row r="2" spans="1:13" ht="15.75" x14ac:dyDescent="0.5">
      <c r="A2" s="4">
        <v>1</v>
      </c>
      <c r="B2" s="6">
        <v>2161117727</v>
      </c>
      <c r="C2" s="9">
        <v>12.5</v>
      </c>
      <c r="D2" s="9">
        <v>10.833333333333334</v>
      </c>
      <c r="E2" s="5">
        <v>10</v>
      </c>
      <c r="F2" s="5">
        <v>4</v>
      </c>
      <c r="G2" s="5">
        <v>1</v>
      </c>
      <c r="H2" s="5">
        <v>19</v>
      </c>
      <c r="I2" s="8">
        <f>C2+D2+E2+F2+G2+H2+H2/35*25-MIN(C2,D2,H2/35*25)</f>
        <v>60.071428571428577</v>
      </c>
      <c r="J2" s="11" t="s">
        <v>15</v>
      </c>
    </row>
    <row r="3" spans="1:13" ht="15.75" x14ac:dyDescent="0.5">
      <c r="A3" s="4">
        <v>2</v>
      </c>
      <c r="B3" s="6">
        <v>2162113469</v>
      </c>
      <c r="C3" s="9">
        <v>10</v>
      </c>
      <c r="D3" s="9">
        <v>15.833333333333332</v>
      </c>
      <c r="E3" s="5">
        <v>10</v>
      </c>
      <c r="F3" s="5">
        <v>7</v>
      </c>
      <c r="G3" s="5">
        <v>1</v>
      </c>
      <c r="H3" s="5">
        <v>15</v>
      </c>
      <c r="I3" s="8">
        <v>60</v>
      </c>
      <c r="J3" s="11" t="s">
        <v>15</v>
      </c>
    </row>
    <row r="4" spans="1:13" ht="15.75" x14ac:dyDescent="0.5">
      <c r="A4" s="4">
        <v>3</v>
      </c>
      <c r="B4" s="6">
        <v>2171111798</v>
      </c>
      <c r="C4" s="9">
        <v>21.666666666666668</v>
      </c>
      <c r="D4" s="9">
        <v>20</v>
      </c>
      <c r="E4" s="5">
        <v>11</v>
      </c>
      <c r="F4" s="5">
        <v>10</v>
      </c>
      <c r="G4" s="5">
        <v>1</v>
      </c>
      <c r="H4" s="5">
        <v>27</v>
      </c>
      <c r="I4" s="8">
        <f t="shared" ref="I4:I21" si="0">C4+D4+E4+F4+G4+H4+H4/35*25-MIN(C4,D4,H4/35*25)</f>
        <v>90.666666666666671</v>
      </c>
      <c r="J4" s="11" t="s">
        <v>23</v>
      </c>
    </row>
    <row r="5" spans="1:13" ht="15.75" x14ac:dyDescent="0.5">
      <c r="A5" s="4">
        <v>4</v>
      </c>
      <c r="B5" s="6">
        <v>2171114938</v>
      </c>
      <c r="C5" s="9">
        <v>12.5</v>
      </c>
      <c r="D5" s="9">
        <v>23.333333333333332</v>
      </c>
      <c r="E5" s="5">
        <v>9</v>
      </c>
      <c r="F5" s="5">
        <v>10</v>
      </c>
      <c r="G5" s="5">
        <v>1</v>
      </c>
      <c r="H5" s="5">
        <v>26</v>
      </c>
      <c r="I5" s="8">
        <f t="shared" si="0"/>
        <v>87.904761904761898</v>
      </c>
      <c r="J5" s="11" t="s">
        <v>22</v>
      </c>
    </row>
    <row r="6" spans="1:13" ht="15.75" x14ac:dyDescent="0.5">
      <c r="A6" s="4">
        <v>5</v>
      </c>
      <c r="B6" s="6">
        <v>2171117353</v>
      </c>
      <c r="C6" s="9">
        <v>13.333333333333334</v>
      </c>
      <c r="D6" s="9">
        <v>20</v>
      </c>
      <c r="E6" s="5">
        <v>8</v>
      </c>
      <c r="F6" s="5">
        <v>1</v>
      </c>
      <c r="G6" s="5">
        <v>0</v>
      </c>
      <c r="H6" s="5">
        <v>30</v>
      </c>
      <c r="I6" s="8">
        <f t="shared" si="0"/>
        <v>80.428571428571445</v>
      </c>
      <c r="J6" s="11" t="s">
        <v>20</v>
      </c>
    </row>
    <row r="7" spans="1:13" ht="15.75" x14ac:dyDescent="0.5">
      <c r="A7" s="4">
        <v>6</v>
      </c>
      <c r="B7" s="6">
        <v>2171124732</v>
      </c>
      <c r="C7" s="9">
        <v>15</v>
      </c>
      <c r="D7" s="9">
        <v>13.333333333333334</v>
      </c>
      <c r="E7" s="5">
        <v>12</v>
      </c>
      <c r="F7" s="5">
        <v>5</v>
      </c>
      <c r="G7" s="5">
        <v>1</v>
      </c>
      <c r="H7" s="5">
        <v>30</v>
      </c>
      <c r="I7" s="8">
        <f t="shared" si="0"/>
        <v>84.428571428571445</v>
      </c>
      <c r="J7" s="11" t="s">
        <v>21</v>
      </c>
    </row>
    <row r="8" spans="1:13" ht="15.75" x14ac:dyDescent="0.5">
      <c r="A8" s="4">
        <v>7</v>
      </c>
      <c r="B8" s="6">
        <v>2172132384</v>
      </c>
      <c r="C8" s="9">
        <v>19.166666666666668</v>
      </c>
      <c r="D8" s="9">
        <v>21.666666666666668</v>
      </c>
      <c r="E8" s="5">
        <v>9</v>
      </c>
      <c r="F8" s="5">
        <v>10</v>
      </c>
      <c r="G8" s="5">
        <v>1</v>
      </c>
      <c r="H8" s="5">
        <v>29</v>
      </c>
      <c r="I8" s="8">
        <f t="shared" si="0"/>
        <v>91.380952380952394</v>
      </c>
      <c r="J8" s="11" t="s">
        <v>23</v>
      </c>
    </row>
    <row r="9" spans="1:13" ht="15.75" x14ac:dyDescent="0.5">
      <c r="A9" s="4">
        <v>8</v>
      </c>
      <c r="B9" s="6">
        <v>2181144363</v>
      </c>
      <c r="C9" s="9"/>
      <c r="D9" s="9"/>
      <c r="E9" s="5"/>
      <c r="F9" s="5"/>
      <c r="G9" s="5">
        <v>0</v>
      </c>
      <c r="H9" s="5"/>
      <c r="I9" s="8"/>
      <c r="J9" s="11" t="s">
        <v>26</v>
      </c>
    </row>
    <row r="10" spans="1:13" ht="15.75" x14ac:dyDescent="0.5">
      <c r="A10" s="4">
        <v>9</v>
      </c>
      <c r="B10" s="6">
        <v>2181144442</v>
      </c>
      <c r="C10" s="9">
        <v>17.5</v>
      </c>
      <c r="D10" s="9">
        <v>10.833333333333334</v>
      </c>
      <c r="E10" s="5">
        <v>8</v>
      </c>
      <c r="F10" s="5">
        <v>3</v>
      </c>
      <c r="G10" s="5">
        <v>1</v>
      </c>
      <c r="H10" s="5">
        <v>22</v>
      </c>
      <c r="I10" s="8">
        <f t="shared" si="0"/>
        <v>67.214285714285722</v>
      </c>
      <c r="J10" s="11" t="s">
        <v>16</v>
      </c>
    </row>
    <row r="11" spans="1:13" ht="15.75" x14ac:dyDescent="0.5">
      <c r="A11" s="4">
        <v>10</v>
      </c>
      <c r="B11" s="6">
        <v>2181145113</v>
      </c>
      <c r="C11" s="9">
        <v>20.833333333333336</v>
      </c>
      <c r="D11" s="9">
        <v>20.833333333333336</v>
      </c>
      <c r="E11" s="5">
        <v>9</v>
      </c>
      <c r="F11" s="5">
        <v>5</v>
      </c>
      <c r="G11" s="5">
        <v>1</v>
      </c>
      <c r="H11" s="5">
        <v>27</v>
      </c>
      <c r="I11" s="8">
        <f t="shared" si="0"/>
        <v>83.666666666666671</v>
      </c>
      <c r="J11" s="11" t="s">
        <v>21</v>
      </c>
    </row>
    <row r="12" spans="1:13" ht="15.75" x14ac:dyDescent="0.5">
      <c r="A12" s="4">
        <v>11</v>
      </c>
      <c r="B12" s="6">
        <v>2181146984</v>
      </c>
      <c r="C12" s="9">
        <v>19.166666666666668</v>
      </c>
      <c r="D12" s="9">
        <v>22.5</v>
      </c>
      <c r="E12" s="5">
        <v>9</v>
      </c>
      <c r="F12" s="5">
        <v>10</v>
      </c>
      <c r="G12" s="5">
        <v>1</v>
      </c>
      <c r="H12" s="5">
        <v>29</v>
      </c>
      <c r="I12" s="8">
        <f t="shared" si="0"/>
        <v>92.214285714285708</v>
      </c>
      <c r="J12" s="11" t="s">
        <v>23</v>
      </c>
      <c r="L12" t="s">
        <v>14</v>
      </c>
      <c r="M12">
        <v>0</v>
      </c>
    </row>
    <row r="13" spans="1:13" ht="15.75" x14ac:dyDescent="0.5">
      <c r="A13" s="4">
        <v>12</v>
      </c>
      <c r="B13" s="6">
        <v>2181147485</v>
      </c>
      <c r="C13" s="9">
        <v>19.166666666666668</v>
      </c>
      <c r="D13" s="9">
        <v>18.333333333333332</v>
      </c>
      <c r="E13" s="5">
        <v>8</v>
      </c>
      <c r="F13" s="5">
        <v>7</v>
      </c>
      <c r="G13" s="5">
        <v>1</v>
      </c>
      <c r="H13" s="5">
        <v>23</v>
      </c>
      <c r="I13" s="8">
        <f t="shared" si="0"/>
        <v>76.5</v>
      </c>
      <c r="J13" s="11" t="s">
        <v>19</v>
      </c>
      <c r="L13" t="s">
        <v>15</v>
      </c>
      <c r="M13">
        <v>60</v>
      </c>
    </row>
    <row r="14" spans="1:13" ht="15.75" x14ac:dyDescent="0.5">
      <c r="A14" s="4">
        <v>13</v>
      </c>
      <c r="B14" s="6">
        <v>2181147661</v>
      </c>
      <c r="C14" s="9">
        <v>19.166666666666668</v>
      </c>
      <c r="D14" s="9">
        <v>17.5</v>
      </c>
      <c r="E14" s="5">
        <v>11</v>
      </c>
      <c r="F14" s="5">
        <v>10</v>
      </c>
      <c r="G14" s="5">
        <v>1</v>
      </c>
      <c r="H14" s="5">
        <v>22</v>
      </c>
      <c r="I14" s="8">
        <f t="shared" si="0"/>
        <v>80.666666666666671</v>
      </c>
      <c r="J14" s="11" t="s">
        <v>20</v>
      </c>
      <c r="L14" t="s">
        <v>16</v>
      </c>
      <c r="M14">
        <v>65</v>
      </c>
    </row>
    <row r="15" spans="1:13" ht="15.75" x14ac:dyDescent="0.5">
      <c r="A15" s="4">
        <v>14</v>
      </c>
      <c r="B15" s="6">
        <v>2181151113</v>
      </c>
      <c r="C15" s="9">
        <v>22.5</v>
      </c>
      <c r="D15" s="9">
        <v>19.166666666666668</v>
      </c>
      <c r="E15" s="5">
        <v>8</v>
      </c>
      <c r="F15" s="5">
        <v>7</v>
      </c>
      <c r="G15" s="5">
        <v>1</v>
      </c>
      <c r="H15" s="5">
        <v>30</v>
      </c>
      <c r="I15" s="8">
        <f t="shared" si="0"/>
        <v>89.928571428571431</v>
      </c>
      <c r="J15" s="11" t="s">
        <v>23</v>
      </c>
      <c r="L15" t="s">
        <v>17</v>
      </c>
      <c r="M15">
        <v>70</v>
      </c>
    </row>
    <row r="16" spans="1:13" ht="15.75" x14ac:dyDescent="0.5">
      <c r="A16" s="4">
        <v>15</v>
      </c>
      <c r="B16" s="6">
        <v>2181151237</v>
      </c>
      <c r="C16" s="9">
        <v>13.333333333333334</v>
      </c>
      <c r="D16" s="9">
        <v>19.166666666666668</v>
      </c>
      <c r="E16" s="5">
        <v>10</v>
      </c>
      <c r="F16" s="5">
        <v>2</v>
      </c>
      <c r="G16" s="5">
        <v>0</v>
      </c>
      <c r="H16" s="5">
        <v>30</v>
      </c>
      <c r="I16" s="8">
        <f t="shared" si="0"/>
        <v>82.595238095238102</v>
      </c>
      <c r="J16" s="11" t="s">
        <v>21</v>
      </c>
      <c r="L16" t="s">
        <v>18</v>
      </c>
      <c r="M16">
        <v>73</v>
      </c>
    </row>
    <row r="17" spans="1:15" ht="15.75" x14ac:dyDescent="0.5">
      <c r="A17" s="4">
        <v>16</v>
      </c>
      <c r="B17" s="6">
        <v>2182160320</v>
      </c>
      <c r="C17" s="9">
        <v>21.666666666666668</v>
      </c>
      <c r="D17" s="9">
        <v>17.5</v>
      </c>
      <c r="E17" s="5">
        <v>11</v>
      </c>
      <c r="F17" s="5">
        <v>10</v>
      </c>
      <c r="G17" s="5">
        <v>1</v>
      </c>
      <c r="H17" s="5">
        <v>31</v>
      </c>
      <c r="I17" s="8">
        <f t="shared" si="0"/>
        <v>96.80952380952381</v>
      </c>
      <c r="J17" s="11" t="s">
        <v>24</v>
      </c>
      <c r="L17" t="s">
        <v>19</v>
      </c>
      <c r="M17">
        <v>77</v>
      </c>
    </row>
    <row r="18" spans="1:15" ht="15.75" x14ac:dyDescent="0.5">
      <c r="A18" s="4">
        <v>17</v>
      </c>
      <c r="B18" s="6">
        <v>2182160412</v>
      </c>
      <c r="C18" s="9">
        <v>20</v>
      </c>
      <c r="D18" s="9">
        <v>8.3333333333333321</v>
      </c>
      <c r="E18" s="5">
        <v>10</v>
      </c>
      <c r="F18" s="5">
        <v>10</v>
      </c>
      <c r="G18" s="5">
        <v>1</v>
      </c>
      <c r="H18" s="5">
        <v>25</v>
      </c>
      <c r="I18" s="8">
        <f t="shared" si="0"/>
        <v>83.857142857142861</v>
      </c>
      <c r="J18" s="11" t="s">
        <v>21</v>
      </c>
      <c r="L18" t="s">
        <v>20</v>
      </c>
      <c r="M18">
        <v>80</v>
      </c>
    </row>
    <row r="19" spans="1:15" ht="15.75" x14ac:dyDescent="0.5">
      <c r="A19" s="4">
        <v>18</v>
      </c>
      <c r="B19" s="6">
        <v>2191116408</v>
      </c>
      <c r="C19" s="9">
        <v>17.5</v>
      </c>
      <c r="D19" s="9">
        <v>23.333333333333332</v>
      </c>
      <c r="E19" s="5">
        <v>12</v>
      </c>
      <c r="F19" s="5">
        <v>7</v>
      </c>
      <c r="G19" s="5">
        <v>1</v>
      </c>
      <c r="H19" s="5">
        <v>27</v>
      </c>
      <c r="I19" s="8">
        <f t="shared" si="0"/>
        <v>89.61904761904762</v>
      </c>
      <c r="J19" s="11" t="s">
        <v>23</v>
      </c>
      <c r="L19" t="s">
        <v>21</v>
      </c>
      <c r="M19">
        <v>83</v>
      </c>
    </row>
    <row r="20" spans="1:15" ht="15.75" x14ac:dyDescent="0.5">
      <c r="A20" s="4">
        <v>19</v>
      </c>
      <c r="B20" s="6">
        <v>2191116824</v>
      </c>
      <c r="C20" s="9">
        <v>7.5</v>
      </c>
      <c r="D20" s="9">
        <v>14.166666666666666</v>
      </c>
      <c r="E20" s="5">
        <v>8</v>
      </c>
      <c r="F20" s="5">
        <v>4</v>
      </c>
      <c r="G20" s="5">
        <v>1</v>
      </c>
      <c r="H20" s="5">
        <v>19</v>
      </c>
      <c r="I20" s="8">
        <f t="shared" si="0"/>
        <v>59.738095238095241</v>
      </c>
      <c r="J20" s="11" t="s">
        <v>15</v>
      </c>
      <c r="L20" t="s">
        <v>22</v>
      </c>
      <c r="M20">
        <v>87</v>
      </c>
    </row>
    <row r="21" spans="1:15" ht="15.75" x14ac:dyDescent="0.5">
      <c r="A21" s="4">
        <v>20</v>
      </c>
      <c r="B21" s="6">
        <v>2191117575</v>
      </c>
      <c r="C21" s="9">
        <v>15.833333333333332</v>
      </c>
      <c r="D21" s="9">
        <v>24.166666666666668</v>
      </c>
      <c r="E21" s="5">
        <v>12</v>
      </c>
      <c r="F21" s="5">
        <v>5</v>
      </c>
      <c r="G21" s="5">
        <v>1</v>
      </c>
      <c r="H21" s="5">
        <v>31</v>
      </c>
      <c r="I21" s="8">
        <f t="shared" si="0"/>
        <v>95.30952380952381</v>
      </c>
      <c r="J21" s="11" t="s">
        <v>24</v>
      </c>
      <c r="L21" t="s">
        <v>23</v>
      </c>
      <c r="M21">
        <v>90</v>
      </c>
    </row>
    <row r="22" spans="1:15" x14ac:dyDescent="0.45">
      <c r="L22" t="s">
        <v>24</v>
      </c>
      <c r="M22">
        <v>95</v>
      </c>
    </row>
    <row r="23" spans="1:15" x14ac:dyDescent="0.45">
      <c r="B23" s="10" t="s">
        <v>10</v>
      </c>
      <c r="C23" s="7">
        <f>AVERAGE(C2:C21)</f>
        <v>16.754385964912281</v>
      </c>
      <c r="D23" s="7">
        <f t="shared" ref="D23:I23" si="1">AVERAGE(D2:D21)</f>
        <v>17.938596491228072</v>
      </c>
      <c r="E23" s="7">
        <f t="shared" si="1"/>
        <v>9.7368421052631575</v>
      </c>
      <c r="F23" s="7">
        <f t="shared" si="1"/>
        <v>6.6842105263157894</v>
      </c>
      <c r="G23" s="7">
        <f t="shared" si="1"/>
        <v>0.85</v>
      </c>
      <c r="H23" s="7">
        <f t="shared" si="1"/>
        <v>25.894736842105264</v>
      </c>
      <c r="I23" s="7">
        <f t="shared" si="1"/>
        <v>81.736842105263165</v>
      </c>
    </row>
    <row r="24" spans="1:15" x14ac:dyDescent="0.45">
      <c r="B24" s="10" t="s">
        <v>11</v>
      </c>
      <c r="C24" s="7">
        <f>MEDIAN(C2:C21)</f>
        <v>17.5</v>
      </c>
      <c r="D24" s="7">
        <f t="shared" ref="D24:I24" si="2">MEDIAN(D2:D21)</f>
        <v>19.166666666666668</v>
      </c>
      <c r="E24" s="7">
        <f t="shared" si="2"/>
        <v>10</v>
      </c>
      <c r="F24" s="7">
        <f t="shared" si="2"/>
        <v>7</v>
      </c>
      <c r="G24" s="7">
        <f t="shared" si="2"/>
        <v>1</v>
      </c>
      <c r="H24" s="7">
        <f t="shared" si="2"/>
        <v>27</v>
      </c>
      <c r="I24" s="7">
        <f t="shared" si="2"/>
        <v>83.857142857142861</v>
      </c>
    </row>
    <row r="25" spans="1:15" x14ac:dyDescent="0.45">
      <c r="B25" s="10" t="s">
        <v>12</v>
      </c>
      <c r="C25" s="7">
        <f>MAX(C2:C21)</f>
        <v>22.5</v>
      </c>
      <c r="D25" s="7">
        <f t="shared" ref="D25:I25" si="3">MAX(D2:D21)</f>
        <v>24.166666666666668</v>
      </c>
      <c r="E25" s="7">
        <f t="shared" si="3"/>
        <v>12</v>
      </c>
      <c r="F25" s="7">
        <f t="shared" si="3"/>
        <v>10</v>
      </c>
      <c r="G25" s="7">
        <f t="shared" si="3"/>
        <v>1</v>
      </c>
      <c r="H25" s="7">
        <f t="shared" si="3"/>
        <v>31</v>
      </c>
      <c r="I25" s="7">
        <f t="shared" si="3"/>
        <v>96.80952380952381</v>
      </c>
      <c r="L25" t="s">
        <v>25</v>
      </c>
      <c r="M25" t="s">
        <v>14</v>
      </c>
      <c r="N25">
        <f>COUNTIF($J$2:$J$28,"F")</f>
        <v>0</v>
      </c>
      <c r="O25">
        <v>0</v>
      </c>
    </row>
    <row r="26" spans="1:15" x14ac:dyDescent="0.45">
      <c r="B26" s="10" t="s">
        <v>13</v>
      </c>
      <c r="C26" s="7">
        <f>MIN(C2:C21)</f>
        <v>7.5</v>
      </c>
      <c r="D26" s="7">
        <f t="shared" ref="D26:I26" si="4">MIN(D2:D21)</f>
        <v>8.3333333333333321</v>
      </c>
      <c r="E26" s="7">
        <f t="shared" si="4"/>
        <v>8</v>
      </c>
      <c r="F26" s="7">
        <f t="shared" si="4"/>
        <v>1</v>
      </c>
      <c r="G26" s="7">
        <f t="shared" si="4"/>
        <v>0</v>
      </c>
      <c r="H26" s="7">
        <f t="shared" si="4"/>
        <v>15</v>
      </c>
      <c r="I26" s="7">
        <f t="shared" si="4"/>
        <v>59.738095238095241</v>
      </c>
      <c r="L26" t="s">
        <v>25</v>
      </c>
      <c r="M26" t="s">
        <v>15</v>
      </c>
      <c r="N26">
        <f>COUNTIF($J$2:$J$28,"D")</f>
        <v>3</v>
      </c>
      <c r="O26">
        <v>1</v>
      </c>
    </row>
    <row r="27" spans="1:15" x14ac:dyDescent="0.45">
      <c r="L27" t="s">
        <v>25</v>
      </c>
      <c r="M27" t="s">
        <v>16</v>
      </c>
      <c r="N27">
        <f>COUNTIF($J$2:$J$28,"D+")</f>
        <v>1</v>
      </c>
      <c r="O27">
        <v>1.3</v>
      </c>
    </row>
    <row r="28" spans="1:15" x14ac:dyDescent="0.45">
      <c r="L28" t="s">
        <v>25</v>
      </c>
      <c r="M28" t="s">
        <v>17</v>
      </c>
      <c r="N28">
        <f>COUNTIF($J$2:$J$28,"C-")</f>
        <v>0</v>
      </c>
      <c r="O28">
        <v>1.7</v>
      </c>
    </row>
    <row r="29" spans="1:15" x14ac:dyDescent="0.45">
      <c r="L29" t="s">
        <v>25</v>
      </c>
      <c r="M29" t="s">
        <v>18</v>
      </c>
      <c r="N29">
        <f>COUNTIF($J$2:$J$28,"C")</f>
        <v>0</v>
      </c>
      <c r="O29">
        <v>2</v>
      </c>
    </row>
    <row r="30" spans="1:15" x14ac:dyDescent="0.45">
      <c r="L30" t="s">
        <v>25</v>
      </c>
      <c r="M30" t="s">
        <v>19</v>
      </c>
      <c r="N30">
        <f>COUNTIF($J$2:$J$28,"C+")</f>
        <v>1</v>
      </c>
      <c r="O30">
        <v>2.2999999999999998</v>
      </c>
    </row>
    <row r="31" spans="1:15" x14ac:dyDescent="0.45">
      <c r="L31" t="s">
        <v>25</v>
      </c>
      <c r="M31" t="s">
        <v>20</v>
      </c>
      <c r="N31">
        <f>COUNTIF($J$2:$J$28,"B-")</f>
        <v>2</v>
      </c>
      <c r="O31">
        <v>2.7</v>
      </c>
    </row>
    <row r="32" spans="1:15" x14ac:dyDescent="0.45">
      <c r="L32" t="s">
        <v>25</v>
      </c>
      <c r="M32" t="s">
        <v>21</v>
      </c>
      <c r="N32">
        <f>COUNTIF($J$2:$J$28,"B")</f>
        <v>4</v>
      </c>
      <c r="O32">
        <v>3</v>
      </c>
    </row>
    <row r="33" spans="12:15" x14ac:dyDescent="0.45">
      <c r="L33" t="s">
        <v>25</v>
      </c>
      <c r="M33" t="s">
        <v>22</v>
      </c>
      <c r="N33">
        <f>COUNTIF($J$2:$J$28,"B+")</f>
        <v>1</v>
      </c>
      <c r="O33">
        <v>3.3</v>
      </c>
    </row>
    <row r="34" spans="12:15" x14ac:dyDescent="0.45">
      <c r="L34" t="s">
        <v>25</v>
      </c>
      <c r="M34" t="s">
        <v>23</v>
      </c>
      <c r="N34">
        <f>COUNTIF($J$2:$J$28,"A-")</f>
        <v>5</v>
      </c>
      <c r="O34">
        <v>3.7</v>
      </c>
    </row>
    <row r="35" spans="12:15" x14ac:dyDescent="0.45">
      <c r="L35" t="s">
        <v>25</v>
      </c>
      <c r="M35" t="s">
        <v>24</v>
      </c>
      <c r="N35">
        <f>COUNTIF($J$2:$J$28,"A")</f>
        <v>2</v>
      </c>
      <c r="O35">
        <v>4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Yaqoub Alabdullah</dc:creator>
  <cp:lastModifiedBy>Yaqoub Alabdullah</cp:lastModifiedBy>
  <dcterms:created xsi:type="dcterms:W3CDTF">2021-09-14T07:12:50Z</dcterms:created>
  <dcterms:modified xsi:type="dcterms:W3CDTF">2021-09-18T07:26:45Z</dcterms:modified>
</cp:coreProperties>
</file>